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activeTab="1"/>
  </bookViews>
  <sheets>
    <sheet name="PAM" sheetId="5" r:id="rId1"/>
    <sheet name="COtoPO" sheetId="4" r:id="rId2"/>
    <sheet name="Final PO" sheetId="6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5"/>
  <c r="G7" i="4" s="1"/>
  <c r="H27" i="5"/>
  <c r="H7" i="4" s="1"/>
  <c r="I27" i="5"/>
  <c r="I10" i="4" s="1"/>
  <c r="J27" i="5"/>
  <c r="J15" i="4" s="1"/>
  <c r="K27" i="5"/>
  <c r="K9" i="4" s="1"/>
  <c r="F27" i="5"/>
  <c r="F9" i="4" s="1"/>
  <c r="H13" l="1"/>
  <c r="H9"/>
  <c r="I16"/>
  <c r="F7"/>
  <c r="F19"/>
  <c r="H21"/>
  <c r="G10"/>
  <c r="I25"/>
  <c r="G20"/>
  <c r="F15"/>
  <c r="G18"/>
  <c r="G8"/>
  <c r="F14"/>
  <c r="H17"/>
  <c r="G26"/>
  <c r="F11"/>
  <c r="G16"/>
  <c r="F24"/>
  <c r="F8"/>
  <c r="H25"/>
  <c r="G14"/>
  <c r="F23"/>
  <c r="G24"/>
  <c r="I26"/>
  <c r="J8"/>
  <c r="F16"/>
  <c r="F22"/>
  <c r="G6"/>
  <c r="G22"/>
  <c r="G12"/>
  <c r="I8"/>
  <c r="H26"/>
  <c r="H22"/>
  <c r="H18"/>
  <c r="H14"/>
  <c r="H10"/>
  <c r="F21"/>
  <c r="H6"/>
  <c r="G25"/>
  <c r="G21"/>
  <c r="G17"/>
  <c r="G13"/>
  <c r="G9"/>
  <c r="I6"/>
  <c r="I13"/>
  <c r="F13"/>
  <c r="F20"/>
  <c r="F12"/>
  <c r="H24"/>
  <c r="H20"/>
  <c r="H16"/>
  <c r="H12"/>
  <c r="H8"/>
  <c r="J6"/>
  <c r="I23"/>
  <c r="J20"/>
  <c r="F26"/>
  <c r="F18"/>
  <c r="F10"/>
  <c r="H23"/>
  <c r="H19"/>
  <c r="H15"/>
  <c r="H11"/>
  <c r="I12"/>
  <c r="F6"/>
  <c r="F25"/>
  <c r="F17"/>
  <c r="G23"/>
  <c r="G19"/>
  <c r="G15"/>
  <c r="G11"/>
  <c r="I14"/>
  <c r="I11"/>
  <c r="I9"/>
  <c r="I24"/>
  <c r="I22"/>
  <c r="I20"/>
  <c r="I18"/>
  <c r="I7"/>
  <c r="I21"/>
  <c r="I19"/>
  <c r="I17"/>
  <c r="I15"/>
  <c r="J22"/>
  <c r="J17"/>
  <c r="J12"/>
  <c r="J10"/>
  <c r="J24"/>
  <c r="J19"/>
  <c r="J14"/>
  <c r="J26"/>
  <c r="J21"/>
  <c r="J9"/>
  <c r="J7"/>
  <c r="J23"/>
  <c r="J16"/>
  <c r="J18"/>
  <c r="J13"/>
  <c r="J11"/>
  <c r="J25"/>
  <c r="K18"/>
  <c r="K26"/>
  <c r="K14"/>
  <c r="K22"/>
  <c r="K10"/>
  <c r="K19"/>
  <c r="K11"/>
  <c r="K20"/>
  <c r="K12"/>
  <c r="K6"/>
  <c r="K21"/>
  <c r="K13"/>
  <c r="K23"/>
  <c r="K15"/>
  <c r="K7"/>
  <c r="K24"/>
  <c r="K16"/>
  <c r="K8"/>
  <c r="K25"/>
  <c r="K17"/>
  <c r="G4" l="1"/>
  <c r="F5" i="6" s="1"/>
  <c r="F9" s="1"/>
  <c r="F10" s="1"/>
  <c r="J4" i="4"/>
  <c r="I5" i="6" s="1"/>
  <c r="I9" s="1"/>
  <c r="I10" s="1"/>
  <c r="H4" i="4"/>
  <c r="G5" i="6" s="1"/>
  <c r="G9" s="1"/>
  <c r="G10" s="1"/>
  <c r="I4" i="4"/>
  <c r="H5" i="6" s="1"/>
  <c r="H9" s="1"/>
  <c r="H10" s="1"/>
  <c r="F4" i="4"/>
  <c r="E5" i="6" s="1"/>
  <c r="E9" s="1"/>
  <c r="E10" s="1"/>
  <c r="K4" i="4"/>
  <c r="J5" i="6" s="1"/>
  <c r="J9" s="1"/>
  <c r="J10" s="1"/>
</calcChain>
</file>

<file path=xl/sharedStrings.xml><?xml version="1.0" encoding="utf-8"?>
<sst xmlns="http://schemas.openxmlformats.org/spreadsheetml/2006/main" count="80" uniqueCount="44">
  <si>
    <t>Sl</t>
  </si>
  <si>
    <t>Cour Name</t>
  </si>
  <si>
    <t>Code</t>
  </si>
  <si>
    <t>PO1</t>
  </si>
  <si>
    <t>PO2</t>
  </si>
  <si>
    <t>PO3</t>
  </si>
  <si>
    <t>PO4</t>
  </si>
  <si>
    <t>PO5</t>
  </si>
  <si>
    <t>PO6</t>
  </si>
  <si>
    <t>Program Articulation Matrix</t>
  </si>
  <si>
    <t>Direct</t>
  </si>
  <si>
    <t>Exit Survey</t>
  </si>
  <si>
    <t>Employer Survey</t>
  </si>
  <si>
    <t>Alumni Survey</t>
  </si>
  <si>
    <t>Final Attainment</t>
  </si>
  <si>
    <t>Final Attainment (%)</t>
  </si>
  <si>
    <t>Method</t>
  </si>
  <si>
    <t>Lab-I</t>
  </si>
  <si>
    <t>Lab-II</t>
  </si>
  <si>
    <t>Seminar-I</t>
  </si>
  <si>
    <t>Seminar-II</t>
  </si>
  <si>
    <t>Dissertation interim evaluation</t>
  </si>
  <si>
    <t>Seminar on Dissertation</t>
  </si>
  <si>
    <t>Dissertation open defense</t>
  </si>
  <si>
    <t>Dissertation Evaluation</t>
  </si>
  <si>
    <t>Embedded Systems (Elective)</t>
  </si>
  <si>
    <t>Advanced Digital Signal Processing(Elective)</t>
  </si>
  <si>
    <t>Dynamics of Electrical Machines</t>
  </si>
  <si>
    <t>Advanced Control Systems</t>
  </si>
  <si>
    <t>Power Electronics Devices-I</t>
  </si>
  <si>
    <t>Power Electronics Devices-II</t>
  </si>
  <si>
    <t>Machines Drives</t>
  </si>
  <si>
    <t>FACTS Modelling, Control &amp; Applications</t>
  </si>
  <si>
    <t>Digital Simulation of Power Electronic Systems</t>
  </si>
  <si>
    <t>Power Quality</t>
  </si>
  <si>
    <t>Comprehensive Viva Voce-II</t>
  </si>
  <si>
    <t>Comprehensive Viva Voce-I</t>
  </si>
  <si>
    <t>Comprehensive Viva Voce-III</t>
  </si>
  <si>
    <t>Sem-1</t>
  </si>
  <si>
    <t>Sem-2</t>
  </si>
  <si>
    <t>Sem-3</t>
  </si>
  <si>
    <t>Sem-4</t>
  </si>
  <si>
    <t>Use the final CO Attainment = 0.7*Direct+0.3*Indirect</t>
  </si>
  <si>
    <t>Final CO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</si>
</sst>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164" fontId="0" fillId="0" borderId="0" xfId="0" applyNumberFormat="1"/>
    <xf numFmtId="164" fontId="2" fillId="5" borderId="1" xfId="0" applyNumberFormat="1" applyFont="1" applyFill="1" applyBorder="1"/>
    <xf numFmtId="2" fontId="0" fillId="0" borderId="1" xfId="0" applyNumberFormat="1" applyBorder="1"/>
    <xf numFmtId="0" fontId="2" fillId="2" borderId="1" xfId="0" applyFon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6" borderId="1" xfId="0" applyFont="1" applyFill="1" applyBorder="1"/>
    <xf numFmtId="2" fontId="2" fillId="6" borderId="1" xfId="0" applyNumberFormat="1" applyFont="1" applyFill="1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K27"/>
  <sheetViews>
    <sheetView workbookViewId="0">
      <selection activeCell="B17" sqref="B17"/>
    </sheetView>
  </sheetViews>
  <sheetFormatPr defaultRowHeight="15"/>
  <cols>
    <col min="4" max="4" width="43.140625" bestFit="1" customWidth="1"/>
  </cols>
  <sheetData>
    <row r="2" spans="3:11">
      <c r="G2" s="2" t="s">
        <v>9</v>
      </c>
      <c r="H2" s="2"/>
      <c r="I2" s="2"/>
    </row>
    <row r="5" spans="3:11">
      <c r="C5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</row>
    <row r="6" spans="3:11" ht="15" customHeight="1">
      <c r="C6" s="15" t="s">
        <v>38</v>
      </c>
      <c r="D6" s="4" t="s">
        <v>29</v>
      </c>
      <c r="E6" s="4"/>
      <c r="F6" s="5">
        <v>3</v>
      </c>
      <c r="G6" s="5">
        <v>1</v>
      </c>
      <c r="H6" s="5">
        <v>3</v>
      </c>
      <c r="I6" s="5">
        <v>3</v>
      </c>
      <c r="J6" s="5">
        <v>1</v>
      </c>
      <c r="K6" s="5">
        <v>1</v>
      </c>
    </row>
    <row r="7" spans="3:11">
      <c r="C7" s="15"/>
      <c r="D7" s="4" t="s">
        <v>28</v>
      </c>
      <c r="E7" s="4"/>
      <c r="F7" s="5">
        <v>3</v>
      </c>
      <c r="G7" s="5">
        <v>1</v>
      </c>
      <c r="H7" s="5">
        <v>3</v>
      </c>
      <c r="I7" s="5">
        <v>3</v>
      </c>
      <c r="J7" s="5">
        <v>1</v>
      </c>
      <c r="K7" s="5">
        <v>1</v>
      </c>
    </row>
    <row r="8" spans="3:11">
      <c r="C8" s="15"/>
      <c r="D8" s="4" t="s">
        <v>27</v>
      </c>
      <c r="E8" s="4"/>
      <c r="F8" s="5">
        <v>3</v>
      </c>
      <c r="G8" s="5">
        <v>1</v>
      </c>
      <c r="H8" s="5">
        <v>3</v>
      </c>
      <c r="I8" s="5">
        <v>3</v>
      </c>
      <c r="J8" s="5">
        <v>1</v>
      </c>
      <c r="K8" s="5">
        <v>1</v>
      </c>
    </row>
    <row r="9" spans="3:11">
      <c r="C9" s="15"/>
      <c r="D9" s="4" t="s">
        <v>26</v>
      </c>
      <c r="E9" s="4"/>
      <c r="F9" s="5">
        <v>3</v>
      </c>
      <c r="G9" s="5">
        <v>1</v>
      </c>
      <c r="H9" s="5">
        <v>3</v>
      </c>
      <c r="I9" s="5">
        <v>3</v>
      </c>
      <c r="J9" s="5">
        <v>1</v>
      </c>
      <c r="K9" s="5">
        <v>1</v>
      </c>
    </row>
    <row r="10" spans="3:11">
      <c r="C10" s="15"/>
      <c r="D10" s="4" t="s">
        <v>25</v>
      </c>
      <c r="E10" s="4"/>
      <c r="F10" s="5">
        <v>3</v>
      </c>
      <c r="G10" s="5">
        <v>1</v>
      </c>
      <c r="H10" s="5">
        <v>3</v>
      </c>
      <c r="I10" s="5">
        <v>3</v>
      </c>
      <c r="J10" s="5">
        <v>1</v>
      </c>
      <c r="K10" s="5">
        <v>1</v>
      </c>
    </row>
    <row r="11" spans="3:11">
      <c r="C11" s="15"/>
      <c r="D11" s="4" t="s">
        <v>17</v>
      </c>
      <c r="E11" s="4"/>
      <c r="F11" s="5">
        <v>3</v>
      </c>
      <c r="G11" s="5">
        <v>3</v>
      </c>
      <c r="H11" s="5">
        <v>3</v>
      </c>
      <c r="I11" s="5">
        <v>3</v>
      </c>
      <c r="J11" s="5">
        <v>3</v>
      </c>
      <c r="K11" s="5">
        <v>3</v>
      </c>
    </row>
    <row r="12" spans="3:11">
      <c r="C12" s="15"/>
      <c r="D12" s="4" t="s">
        <v>19</v>
      </c>
      <c r="E12" s="4"/>
      <c r="F12" s="5">
        <v>3</v>
      </c>
      <c r="G12" s="5">
        <v>3</v>
      </c>
      <c r="H12" s="5">
        <v>3</v>
      </c>
      <c r="I12" s="5">
        <v>3</v>
      </c>
      <c r="J12" s="5">
        <v>3</v>
      </c>
      <c r="K12" s="5">
        <v>3</v>
      </c>
    </row>
    <row r="13" spans="3:11">
      <c r="C13" s="15"/>
      <c r="D13" s="4" t="s">
        <v>36</v>
      </c>
      <c r="E13" s="4"/>
      <c r="F13" s="5">
        <v>3</v>
      </c>
      <c r="G13" s="5">
        <v>3</v>
      </c>
      <c r="H13" s="5">
        <v>3</v>
      </c>
      <c r="I13" s="5">
        <v>3</v>
      </c>
      <c r="J13" s="5">
        <v>3</v>
      </c>
      <c r="K13" s="5">
        <v>3</v>
      </c>
    </row>
    <row r="14" spans="3:11">
      <c r="C14" s="15" t="s">
        <v>39</v>
      </c>
      <c r="D14" s="4" t="s">
        <v>30</v>
      </c>
      <c r="E14" s="4"/>
      <c r="F14" s="5">
        <v>3</v>
      </c>
      <c r="G14" s="5">
        <v>1</v>
      </c>
      <c r="H14" s="5">
        <v>3</v>
      </c>
      <c r="I14" s="5">
        <v>3</v>
      </c>
      <c r="J14" s="5">
        <v>1</v>
      </c>
      <c r="K14" s="5">
        <v>1</v>
      </c>
    </row>
    <row r="15" spans="3:11" ht="15" customHeight="1">
      <c r="C15" s="15"/>
      <c r="D15" s="4" t="s">
        <v>31</v>
      </c>
      <c r="E15" s="4"/>
      <c r="F15" s="5">
        <v>3</v>
      </c>
      <c r="G15" s="5">
        <v>1</v>
      </c>
      <c r="H15" s="5">
        <v>3</v>
      </c>
      <c r="I15" s="5">
        <v>3</v>
      </c>
      <c r="J15" s="5">
        <v>1</v>
      </c>
      <c r="K15" s="5">
        <v>1</v>
      </c>
    </row>
    <row r="16" spans="3:11">
      <c r="C16" s="15"/>
      <c r="D16" s="4" t="s">
        <v>32</v>
      </c>
      <c r="E16" s="4"/>
      <c r="F16" s="5">
        <v>3</v>
      </c>
      <c r="G16" s="5">
        <v>1</v>
      </c>
      <c r="H16" s="5">
        <v>3</v>
      </c>
      <c r="I16" s="5">
        <v>3</v>
      </c>
      <c r="J16" s="5">
        <v>1</v>
      </c>
      <c r="K16" s="5">
        <v>1</v>
      </c>
    </row>
    <row r="17" spans="3:11">
      <c r="C17" s="15"/>
      <c r="D17" s="4" t="s">
        <v>33</v>
      </c>
      <c r="E17" s="4"/>
      <c r="F17" s="5">
        <v>3</v>
      </c>
      <c r="G17" s="5">
        <v>1</v>
      </c>
      <c r="H17" s="5">
        <v>3</v>
      </c>
      <c r="I17" s="5">
        <v>3</v>
      </c>
      <c r="J17" s="5">
        <v>1</v>
      </c>
      <c r="K17" s="5">
        <v>1</v>
      </c>
    </row>
    <row r="18" spans="3:11">
      <c r="C18" s="15"/>
      <c r="D18" s="4" t="s">
        <v>34</v>
      </c>
      <c r="E18" s="4"/>
      <c r="F18" s="5">
        <v>3</v>
      </c>
      <c r="G18" s="5">
        <v>1</v>
      </c>
      <c r="H18" s="5">
        <v>3</v>
      </c>
      <c r="I18" s="5">
        <v>3</v>
      </c>
      <c r="J18" s="5">
        <v>1</v>
      </c>
      <c r="K18" s="5">
        <v>1</v>
      </c>
    </row>
    <row r="19" spans="3:11">
      <c r="C19" s="15"/>
      <c r="D19" s="4" t="s">
        <v>18</v>
      </c>
      <c r="E19" s="4"/>
      <c r="F19" s="5">
        <v>3</v>
      </c>
      <c r="G19" s="5">
        <v>3</v>
      </c>
      <c r="H19" s="5">
        <v>3</v>
      </c>
      <c r="I19" s="5">
        <v>3</v>
      </c>
      <c r="J19" s="5">
        <v>3</v>
      </c>
      <c r="K19" s="5">
        <v>3</v>
      </c>
    </row>
    <row r="20" spans="3:11">
      <c r="C20" s="15"/>
      <c r="D20" s="4" t="s">
        <v>20</v>
      </c>
      <c r="E20" s="4"/>
      <c r="F20" s="5">
        <v>3</v>
      </c>
      <c r="G20" s="5">
        <v>3</v>
      </c>
      <c r="H20" s="5">
        <v>3</v>
      </c>
      <c r="I20" s="5">
        <v>3</v>
      </c>
      <c r="J20" s="5">
        <v>3</v>
      </c>
      <c r="K20" s="5">
        <v>3</v>
      </c>
    </row>
    <row r="21" spans="3:11">
      <c r="C21" s="15"/>
      <c r="D21" s="4" t="s">
        <v>35</v>
      </c>
      <c r="E21" s="4"/>
      <c r="F21" s="5">
        <v>3</v>
      </c>
      <c r="G21" s="5">
        <v>3</v>
      </c>
      <c r="H21" s="5">
        <v>3</v>
      </c>
      <c r="I21" s="5">
        <v>3</v>
      </c>
      <c r="J21" s="5">
        <v>3</v>
      </c>
      <c r="K21" s="5">
        <v>3</v>
      </c>
    </row>
    <row r="22" spans="3:11">
      <c r="C22" s="15" t="s">
        <v>40</v>
      </c>
      <c r="D22" s="4" t="s">
        <v>37</v>
      </c>
      <c r="E22" s="4"/>
      <c r="F22" s="5">
        <v>3</v>
      </c>
      <c r="G22" s="5">
        <v>3</v>
      </c>
      <c r="H22" s="5">
        <v>3</v>
      </c>
      <c r="I22" s="5">
        <v>3</v>
      </c>
      <c r="J22" s="5">
        <v>3</v>
      </c>
      <c r="K22" s="5">
        <v>3</v>
      </c>
    </row>
    <row r="23" spans="3:11">
      <c r="C23" s="15"/>
      <c r="D23" s="4" t="s">
        <v>21</v>
      </c>
      <c r="E23" s="4"/>
      <c r="F23" s="5">
        <v>3</v>
      </c>
      <c r="G23" s="5">
        <v>3</v>
      </c>
      <c r="H23" s="5">
        <v>3</v>
      </c>
      <c r="I23" s="5">
        <v>3</v>
      </c>
      <c r="J23" s="5">
        <v>3</v>
      </c>
      <c r="K23" s="5">
        <v>3</v>
      </c>
    </row>
    <row r="24" spans="3:11" ht="15" customHeight="1">
      <c r="C24" s="15"/>
      <c r="D24" s="4" t="s">
        <v>22</v>
      </c>
      <c r="E24" s="4"/>
      <c r="F24" s="5">
        <v>3</v>
      </c>
      <c r="G24" s="5">
        <v>3</v>
      </c>
      <c r="H24" s="5">
        <v>3</v>
      </c>
      <c r="I24" s="5">
        <v>3</v>
      </c>
      <c r="J24" s="5">
        <v>3</v>
      </c>
      <c r="K24" s="5">
        <v>3</v>
      </c>
    </row>
    <row r="25" spans="3:11">
      <c r="C25" s="15" t="s">
        <v>41</v>
      </c>
      <c r="D25" s="4" t="s">
        <v>23</v>
      </c>
      <c r="E25" s="4"/>
      <c r="F25" s="5">
        <v>3</v>
      </c>
      <c r="G25" s="5">
        <v>3</v>
      </c>
      <c r="H25" s="5">
        <v>3</v>
      </c>
      <c r="I25" s="5">
        <v>3</v>
      </c>
      <c r="J25" s="5">
        <v>3</v>
      </c>
      <c r="K25" s="5">
        <v>3</v>
      </c>
    </row>
    <row r="26" spans="3:11">
      <c r="C26" s="15"/>
      <c r="D26" s="4" t="s">
        <v>24</v>
      </c>
      <c r="E26" s="4"/>
      <c r="F26" s="5">
        <v>3</v>
      </c>
      <c r="G26" s="5">
        <v>3</v>
      </c>
      <c r="H26" s="5">
        <v>3</v>
      </c>
      <c r="I26" s="5">
        <v>3</v>
      </c>
      <c r="J26" s="5">
        <v>3</v>
      </c>
      <c r="K26" s="5">
        <v>3</v>
      </c>
    </row>
    <row r="27" spans="3:11">
      <c r="F27" s="3">
        <f t="shared" ref="F27:K27" si="0">SUM(F6:F26)</f>
        <v>63</v>
      </c>
      <c r="G27" s="3">
        <f t="shared" si="0"/>
        <v>43</v>
      </c>
      <c r="H27" s="3">
        <f t="shared" si="0"/>
        <v>63</v>
      </c>
      <c r="I27" s="3">
        <f t="shared" si="0"/>
        <v>63</v>
      </c>
      <c r="J27" s="3">
        <f t="shared" si="0"/>
        <v>43</v>
      </c>
      <c r="K27" s="3">
        <f t="shared" si="0"/>
        <v>43</v>
      </c>
    </row>
  </sheetData>
  <mergeCells count="4">
    <mergeCell ref="C6:C13"/>
    <mergeCell ref="C14:C21"/>
    <mergeCell ref="C22:C24"/>
    <mergeCell ref="C25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7"/>
  <sheetViews>
    <sheetView tabSelected="1" workbookViewId="0">
      <selection activeCell="E6" sqref="E6"/>
    </sheetView>
  </sheetViews>
  <sheetFormatPr defaultRowHeight="15"/>
  <cols>
    <col min="3" max="3" width="47.85546875" customWidth="1"/>
  </cols>
  <sheetData>
    <row r="2" spans="2:11">
      <c r="C2" s="2" t="s">
        <v>42</v>
      </c>
    </row>
    <row r="4" spans="2:11">
      <c r="F4" s="7">
        <f t="shared" ref="F4:K4" si="0">SUM(F6:F26)</f>
        <v>2.5499999999999998</v>
      </c>
      <c r="G4" s="7">
        <f t="shared" si="0"/>
        <v>2.5932558139534883</v>
      </c>
      <c r="H4" s="7">
        <f t="shared" si="0"/>
        <v>2.5499999999999998</v>
      </c>
      <c r="I4" s="7">
        <f t="shared" si="0"/>
        <v>2.5499999999999998</v>
      </c>
      <c r="J4" s="7">
        <f t="shared" si="0"/>
        <v>2.5932558139534883</v>
      </c>
      <c r="K4" s="7">
        <f t="shared" si="0"/>
        <v>2.5932558139534883</v>
      </c>
    </row>
    <row r="5" spans="2:11">
      <c r="B5" t="s">
        <v>0</v>
      </c>
      <c r="C5" s="1" t="s">
        <v>1</v>
      </c>
      <c r="D5" s="1" t="s">
        <v>2</v>
      </c>
      <c r="E5" s="1" t="s">
        <v>43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</row>
    <row r="6" spans="2:11" ht="15" customHeight="1">
      <c r="B6">
        <v>1</v>
      </c>
      <c r="C6" s="4" t="s">
        <v>29</v>
      </c>
      <c r="D6" s="4"/>
      <c r="E6" s="4">
        <v>2.31</v>
      </c>
      <c r="F6" s="14">
        <f>E6*PAM!F6/PAM!$F$27</f>
        <v>0.11</v>
      </c>
      <c r="G6" s="14">
        <f>E6*PAM!G6/PAM!$G$27</f>
        <v>5.3720930232558139E-2</v>
      </c>
      <c r="H6" s="14">
        <f>E6*PAM!H6/PAM!$H$27</f>
        <v>0.11</v>
      </c>
      <c r="I6" s="14">
        <f>E6*PAM!I6/PAM!$I$27</f>
        <v>0.11</v>
      </c>
      <c r="J6" s="14">
        <f>E6*PAM!J6/PAM!$J$27</f>
        <v>5.3720930232558139E-2</v>
      </c>
      <c r="K6" s="14">
        <f>E6*PAM!K6/PAM!$K$27</f>
        <v>5.3720930232558139E-2</v>
      </c>
    </row>
    <row r="7" spans="2:11">
      <c r="B7">
        <v>2</v>
      </c>
      <c r="C7" s="4" t="s">
        <v>28</v>
      </c>
      <c r="D7" s="4"/>
      <c r="E7" s="4">
        <v>2.41</v>
      </c>
      <c r="F7" s="14">
        <f>E7*PAM!F7/PAM!$F$27</f>
        <v>0.11476190476190477</v>
      </c>
      <c r="G7" s="14">
        <f>E7*PAM!G7/PAM!$G$27</f>
        <v>5.6046511627906977E-2</v>
      </c>
      <c r="H7" s="14">
        <f>E7*PAM!H7/PAM!$H$27</f>
        <v>0.11476190476190477</v>
      </c>
      <c r="I7" s="14">
        <f>E7*PAM!I7/PAM!$I$27</f>
        <v>0.11476190476190477</v>
      </c>
      <c r="J7" s="14">
        <f>E7*PAM!J7/PAM!$J$27</f>
        <v>5.6046511627906977E-2</v>
      </c>
      <c r="K7" s="14">
        <f>E7*PAM!K7/PAM!$K$27</f>
        <v>5.6046511627906977E-2</v>
      </c>
    </row>
    <row r="8" spans="2:11">
      <c r="B8">
        <v>3</v>
      </c>
      <c r="C8" s="4" t="s">
        <v>27</v>
      </c>
      <c r="D8" s="4"/>
      <c r="E8" s="4">
        <v>2.12</v>
      </c>
      <c r="F8" s="14">
        <f>E8*PAM!F8/PAM!$F$27</f>
        <v>0.10095238095238096</v>
      </c>
      <c r="G8" s="14">
        <f>E8*PAM!G8/PAM!$G$27</f>
        <v>4.930232558139535E-2</v>
      </c>
      <c r="H8" s="14">
        <f>E8*PAM!H8/PAM!$H$27</f>
        <v>0.10095238095238096</v>
      </c>
      <c r="I8" s="14">
        <f>E8*PAM!I8/PAM!$I$27</f>
        <v>0.10095238095238096</v>
      </c>
      <c r="J8" s="14">
        <f>E8*PAM!J8/PAM!$J$27</f>
        <v>4.930232558139535E-2</v>
      </c>
      <c r="K8" s="14">
        <f>E8*PAM!K8/PAM!$K$27</f>
        <v>4.930232558139535E-2</v>
      </c>
    </row>
    <row r="9" spans="2:11">
      <c r="B9">
        <v>4</v>
      </c>
      <c r="C9" s="4" t="s">
        <v>26</v>
      </c>
      <c r="D9" s="4"/>
      <c r="E9" s="4">
        <v>2.56</v>
      </c>
      <c r="F9" s="14">
        <f>E9*PAM!F9/PAM!$F$27</f>
        <v>0.1219047619047619</v>
      </c>
      <c r="G9" s="14">
        <f>E9*PAM!G9/PAM!$G$27</f>
        <v>5.9534883720930236E-2</v>
      </c>
      <c r="H9" s="14">
        <f>E9*PAM!H9/PAM!$H$27</f>
        <v>0.1219047619047619</v>
      </c>
      <c r="I9" s="14">
        <f>E9*PAM!I9/PAM!$I$27</f>
        <v>0.1219047619047619</v>
      </c>
      <c r="J9" s="14">
        <f>E9*PAM!J9/PAM!$J$27</f>
        <v>5.9534883720930236E-2</v>
      </c>
      <c r="K9" s="14">
        <f>E9*PAM!K9/PAM!$K$27</f>
        <v>5.9534883720930236E-2</v>
      </c>
    </row>
    <row r="10" spans="2:11">
      <c r="B10">
        <v>5</v>
      </c>
      <c r="C10" s="4" t="s">
        <v>25</v>
      </c>
      <c r="D10" s="4"/>
      <c r="E10" s="4">
        <v>2.83</v>
      </c>
      <c r="F10" s="14">
        <f>E10*PAM!F10/PAM!$F$27</f>
        <v>0.13476190476190478</v>
      </c>
      <c r="G10" s="14">
        <f>E10*PAM!G10/PAM!$G$27</f>
        <v>6.5813953488372101E-2</v>
      </c>
      <c r="H10" s="14">
        <f>E10*PAM!H10/PAM!$H$27</f>
        <v>0.13476190476190478</v>
      </c>
      <c r="I10" s="14">
        <f>E10*PAM!I10/PAM!$I$27</f>
        <v>0.13476190476190478</v>
      </c>
      <c r="J10" s="14">
        <f>E10*PAM!J10/PAM!$J$27</f>
        <v>6.5813953488372101E-2</v>
      </c>
      <c r="K10" s="14">
        <f>E10*PAM!K10/PAM!$K$27</f>
        <v>6.5813953488372101E-2</v>
      </c>
    </row>
    <row r="11" spans="2:11">
      <c r="B11">
        <v>6</v>
      </c>
      <c r="C11" s="4" t="s">
        <v>17</v>
      </c>
      <c r="D11" s="4"/>
      <c r="E11" s="4">
        <v>2.73</v>
      </c>
      <c r="F11" s="14">
        <f>E11*PAM!F11/PAM!$F$27</f>
        <v>0.13</v>
      </c>
      <c r="G11" s="14">
        <f>E11*PAM!G11/PAM!$G$27</f>
        <v>0.19046511627906976</v>
      </c>
      <c r="H11" s="14">
        <f>E11*PAM!H11/PAM!$H$27</f>
        <v>0.13</v>
      </c>
      <c r="I11" s="14">
        <f>E11*PAM!I11/PAM!$I$27</f>
        <v>0.13</v>
      </c>
      <c r="J11" s="14">
        <f>E11*PAM!J11/PAM!$J$27</f>
        <v>0.19046511627906976</v>
      </c>
      <c r="K11" s="14">
        <f>E11*PAM!K11/PAM!$K$27</f>
        <v>0.19046511627906976</v>
      </c>
    </row>
    <row r="12" spans="2:11">
      <c r="B12">
        <v>7</v>
      </c>
      <c r="C12" s="4" t="s">
        <v>19</v>
      </c>
      <c r="D12" s="4"/>
      <c r="E12" s="4">
        <v>2.82</v>
      </c>
      <c r="F12" s="14">
        <f>E12*PAM!F12/PAM!$F$27</f>
        <v>0.13428571428571426</v>
      </c>
      <c r="G12" s="14">
        <f>E12*PAM!G12/PAM!$G$27</f>
        <v>0.19674418604651162</v>
      </c>
      <c r="H12" s="14">
        <f>E12*PAM!H12/PAM!$H$27</f>
        <v>0.13428571428571426</v>
      </c>
      <c r="I12" s="14">
        <f>E12*PAM!I12/PAM!$I$27</f>
        <v>0.13428571428571426</v>
      </c>
      <c r="J12" s="14">
        <f>E12*PAM!J12/PAM!$J$27</f>
        <v>0.19674418604651162</v>
      </c>
      <c r="K12" s="14">
        <f>E12*PAM!K12/PAM!$K$27</f>
        <v>0.19674418604651162</v>
      </c>
    </row>
    <row r="13" spans="2:11">
      <c r="B13">
        <v>8</v>
      </c>
      <c r="C13" s="4" t="s">
        <v>36</v>
      </c>
      <c r="D13" s="4"/>
      <c r="E13" s="4">
        <v>2.72</v>
      </c>
      <c r="F13" s="14">
        <f>E13*PAM!F13/PAM!$F$27</f>
        <v>0.12952380952380951</v>
      </c>
      <c r="G13" s="14">
        <f>E13*PAM!G13/PAM!$G$27</f>
        <v>0.18976744186046512</v>
      </c>
      <c r="H13" s="14">
        <f>E13*PAM!H13/PAM!$H$27</f>
        <v>0.12952380952380951</v>
      </c>
      <c r="I13" s="14">
        <f>E13*PAM!I13/PAM!$I$27</f>
        <v>0.12952380952380951</v>
      </c>
      <c r="J13" s="14">
        <f>E13*PAM!J13/PAM!$J$27</f>
        <v>0.18976744186046512</v>
      </c>
      <c r="K13" s="14">
        <f>E13*PAM!K13/PAM!$K$27</f>
        <v>0.18976744186046512</v>
      </c>
    </row>
    <row r="14" spans="2:11">
      <c r="B14">
        <v>9</v>
      </c>
      <c r="C14" s="4" t="s">
        <v>30</v>
      </c>
      <c r="D14" s="4"/>
      <c r="E14" s="4">
        <v>2.81</v>
      </c>
      <c r="F14" s="14">
        <f>E14*PAM!F14/PAM!$F$27</f>
        <v>0.13380952380952379</v>
      </c>
      <c r="G14" s="14">
        <f>E14*PAM!G14/PAM!$G$27</f>
        <v>6.5348837209302332E-2</v>
      </c>
      <c r="H14" s="14">
        <f>E14*PAM!H14/PAM!$H$27</f>
        <v>0.13380952380952379</v>
      </c>
      <c r="I14" s="14">
        <f>E14*PAM!I14/PAM!$I$27</f>
        <v>0.13380952380952379</v>
      </c>
      <c r="J14" s="14">
        <f>E14*PAM!J14/PAM!$J$27</f>
        <v>6.5348837209302332E-2</v>
      </c>
      <c r="K14" s="14">
        <f>E14*PAM!K14/PAM!$K$27</f>
        <v>6.5348837209302332E-2</v>
      </c>
    </row>
    <row r="15" spans="2:11" ht="15" customHeight="1">
      <c r="B15">
        <v>10</v>
      </c>
      <c r="C15" s="4" t="s">
        <v>31</v>
      </c>
      <c r="D15" s="4"/>
      <c r="E15" s="4">
        <v>2.4300000000000002</v>
      </c>
      <c r="F15" s="14">
        <f>E15*PAM!F15/PAM!$F$27</f>
        <v>0.11571428571428573</v>
      </c>
      <c r="G15" s="14">
        <f>E15*PAM!G15/PAM!$G$27</f>
        <v>5.6511627906976745E-2</v>
      </c>
      <c r="H15" s="14">
        <f>E15*PAM!H15/PAM!$H$27</f>
        <v>0.11571428571428573</v>
      </c>
      <c r="I15" s="14">
        <f>E15*PAM!I15/PAM!$I$27</f>
        <v>0.11571428571428573</v>
      </c>
      <c r="J15" s="14">
        <f>E15*PAM!J15/PAM!$J$27</f>
        <v>5.6511627906976745E-2</v>
      </c>
      <c r="K15" s="14">
        <f>E15*PAM!K15/PAM!$K$27</f>
        <v>5.6511627906976745E-2</v>
      </c>
    </row>
    <row r="16" spans="2:11">
      <c r="B16">
        <v>11</v>
      </c>
      <c r="C16" s="4" t="s">
        <v>32</v>
      </c>
      <c r="D16" s="4"/>
      <c r="E16" s="4">
        <v>2.14</v>
      </c>
      <c r="F16" s="14">
        <f>E16*PAM!F16/PAM!$F$27</f>
        <v>0.1019047619047619</v>
      </c>
      <c r="G16" s="14">
        <f>E16*PAM!G16/PAM!$G$27</f>
        <v>4.9767441860465118E-2</v>
      </c>
      <c r="H16" s="14">
        <f>E16*PAM!H16/PAM!$H$27</f>
        <v>0.1019047619047619</v>
      </c>
      <c r="I16" s="14">
        <f>E16*PAM!I16/PAM!$I$27</f>
        <v>0.1019047619047619</v>
      </c>
      <c r="J16" s="14">
        <f>E16*PAM!J16/PAM!$J$27</f>
        <v>4.9767441860465118E-2</v>
      </c>
      <c r="K16" s="14">
        <f>E16*PAM!K16/PAM!$K$27</f>
        <v>4.9767441860465118E-2</v>
      </c>
    </row>
    <row r="17" spans="2:11">
      <c r="B17">
        <v>12</v>
      </c>
      <c r="C17" s="4" t="s">
        <v>33</v>
      </c>
      <c r="D17" s="4"/>
      <c r="E17" s="4">
        <v>2.59</v>
      </c>
      <c r="F17" s="14">
        <f>E17*PAM!F17/PAM!$F$27</f>
        <v>0.12333333333333332</v>
      </c>
      <c r="G17" s="14">
        <f>E17*PAM!G17/PAM!$G$27</f>
        <v>6.0232558139534882E-2</v>
      </c>
      <c r="H17" s="14">
        <f>E17*PAM!H17/PAM!$H$27</f>
        <v>0.12333333333333332</v>
      </c>
      <c r="I17" s="14">
        <f>E17*PAM!I17/PAM!$I$27</f>
        <v>0.12333333333333332</v>
      </c>
      <c r="J17" s="14">
        <f>E17*PAM!J17/PAM!$J$27</f>
        <v>6.0232558139534882E-2</v>
      </c>
      <c r="K17" s="14">
        <f>E17*PAM!K17/PAM!$K$27</f>
        <v>6.0232558139534882E-2</v>
      </c>
    </row>
    <row r="18" spans="2:11">
      <c r="B18">
        <v>13</v>
      </c>
      <c r="C18" s="4" t="s">
        <v>34</v>
      </c>
      <c r="D18" s="4"/>
      <c r="E18" s="4">
        <v>2.37</v>
      </c>
      <c r="F18" s="14">
        <f>E18*PAM!F18/PAM!$F$27</f>
        <v>0.11285714285714286</v>
      </c>
      <c r="G18" s="14">
        <f>E18*PAM!G18/PAM!$G$27</f>
        <v>5.5116279069767446E-2</v>
      </c>
      <c r="H18" s="14">
        <f>E18*PAM!H18/PAM!$H$27</f>
        <v>0.11285714285714286</v>
      </c>
      <c r="I18" s="14">
        <f>E18*PAM!I18/PAM!$I$27</f>
        <v>0.11285714285714286</v>
      </c>
      <c r="J18" s="14">
        <f>E18*PAM!J18/PAM!$J$27</f>
        <v>5.5116279069767446E-2</v>
      </c>
      <c r="K18" s="14">
        <f>E18*PAM!K18/PAM!$K$27</f>
        <v>5.5116279069767446E-2</v>
      </c>
    </row>
    <row r="19" spans="2:11">
      <c r="B19">
        <v>14</v>
      </c>
      <c r="C19" s="4" t="s">
        <v>18</v>
      </c>
      <c r="D19" s="4"/>
      <c r="E19" s="4">
        <v>2.67</v>
      </c>
      <c r="F19" s="14">
        <f>E19*PAM!F19/PAM!$F$27</f>
        <v>0.12714285714285714</v>
      </c>
      <c r="G19" s="14">
        <f>E19*PAM!G19/PAM!$G$27</f>
        <v>0.18627906976744185</v>
      </c>
      <c r="H19" s="14">
        <f>E19*PAM!H19/PAM!$H$27</f>
        <v>0.12714285714285714</v>
      </c>
      <c r="I19" s="14">
        <f>E19*PAM!I19/PAM!$I$27</f>
        <v>0.12714285714285714</v>
      </c>
      <c r="J19" s="14">
        <f>E19*PAM!J19/PAM!$J$27</f>
        <v>0.18627906976744185</v>
      </c>
      <c r="K19" s="14">
        <f>E19*PAM!K19/PAM!$K$27</f>
        <v>0.18627906976744185</v>
      </c>
    </row>
    <row r="20" spans="2:11">
      <c r="B20">
        <v>15</v>
      </c>
      <c r="C20" s="4" t="s">
        <v>20</v>
      </c>
      <c r="D20" s="4"/>
      <c r="E20" s="4">
        <v>2.75</v>
      </c>
      <c r="F20" s="14">
        <f>E20*PAM!F20/PAM!$F$27</f>
        <v>0.13095238095238096</v>
      </c>
      <c r="G20" s="14">
        <f>E20*PAM!G20/PAM!$G$27</f>
        <v>0.19186046511627908</v>
      </c>
      <c r="H20" s="14">
        <f>E20*PAM!H20/PAM!$H$27</f>
        <v>0.13095238095238096</v>
      </c>
      <c r="I20" s="14">
        <f>E20*PAM!I20/PAM!$I$27</f>
        <v>0.13095238095238096</v>
      </c>
      <c r="J20" s="14">
        <f>E20*PAM!J20/PAM!$J$27</f>
        <v>0.19186046511627908</v>
      </c>
      <c r="K20" s="14">
        <f>E20*PAM!K20/PAM!$K$27</f>
        <v>0.19186046511627908</v>
      </c>
    </row>
    <row r="21" spans="2:11">
      <c r="B21">
        <v>16</v>
      </c>
      <c r="C21" s="4" t="s">
        <v>35</v>
      </c>
      <c r="D21" s="4"/>
      <c r="E21" s="4">
        <v>2.81</v>
      </c>
      <c r="F21" s="14">
        <f>E21*PAM!F21/PAM!$F$27</f>
        <v>0.13380952380952379</v>
      </c>
      <c r="G21" s="14">
        <f>E21*PAM!G21/PAM!$G$27</f>
        <v>0.19604651162790698</v>
      </c>
      <c r="H21" s="14">
        <f>E21*PAM!H21/PAM!$H$27</f>
        <v>0.13380952380952379</v>
      </c>
      <c r="I21" s="14">
        <f>E21*PAM!I21/PAM!$I$27</f>
        <v>0.13380952380952379</v>
      </c>
      <c r="J21" s="14">
        <f>E21*PAM!J21/PAM!$J$27</f>
        <v>0.19604651162790698</v>
      </c>
      <c r="K21" s="14">
        <f>E21*PAM!K21/PAM!$K$27</f>
        <v>0.19604651162790698</v>
      </c>
    </row>
    <row r="22" spans="2:11">
      <c r="B22">
        <v>17</v>
      </c>
      <c r="C22" s="4" t="s">
        <v>37</v>
      </c>
      <c r="D22" s="4"/>
      <c r="E22" s="4">
        <v>2.86</v>
      </c>
      <c r="F22" s="14">
        <f>E22*PAM!F22/PAM!$F$27</f>
        <v>0.1361904761904762</v>
      </c>
      <c r="G22" s="14">
        <f>E22*PAM!G22/PAM!$G$27</f>
        <v>0.19953488372093023</v>
      </c>
      <c r="H22" s="14">
        <f>E22*PAM!H22/PAM!$H$27</f>
        <v>0.1361904761904762</v>
      </c>
      <c r="I22" s="14">
        <f>E22*PAM!I22/PAM!$I$27</f>
        <v>0.1361904761904762</v>
      </c>
      <c r="J22" s="14">
        <f>E22*PAM!J22/PAM!$J$27</f>
        <v>0.19953488372093023</v>
      </c>
      <c r="K22" s="14">
        <f>E22*PAM!K22/PAM!$K$27</f>
        <v>0.19953488372093023</v>
      </c>
    </row>
    <row r="23" spans="2:11">
      <c r="B23">
        <v>18</v>
      </c>
      <c r="C23" s="4" t="s">
        <v>21</v>
      </c>
      <c r="D23" s="4"/>
      <c r="E23" s="4">
        <v>2.93</v>
      </c>
      <c r="F23" s="14">
        <f>E23*PAM!F23/PAM!$F$27</f>
        <v>0.13952380952380955</v>
      </c>
      <c r="G23" s="14">
        <f>E23*PAM!G23/PAM!$G$27</f>
        <v>0.20441860465116282</v>
      </c>
      <c r="H23" s="14">
        <f>E23*PAM!H23/PAM!$H$27</f>
        <v>0.13952380952380955</v>
      </c>
      <c r="I23" s="14">
        <f>E23*PAM!I23/PAM!$I$27</f>
        <v>0.13952380952380955</v>
      </c>
      <c r="J23" s="14">
        <f>E23*PAM!J23/PAM!$J$27</f>
        <v>0.20441860465116282</v>
      </c>
      <c r="K23" s="14">
        <f>E23*PAM!K23/PAM!$K$27</f>
        <v>0.20441860465116282</v>
      </c>
    </row>
    <row r="24" spans="2:11" ht="15" customHeight="1">
      <c r="B24">
        <v>19</v>
      </c>
      <c r="C24" s="4" t="s">
        <v>22</v>
      </c>
      <c r="D24" s="4"/>
      <c r="E24" s="4">
        <v>2.27</v>
      </c>
      <c r="F24" s="14">
        <f>E24*PAM!F24/PAM!$F$27</f>
        <v>0.10809523809523811</v>
      </c>
      <c r="G24" s="14">
        <f>E24*PAM!G24/PAM!$G$27</f>
        <v>0.15837209302325583</v>
      </c>
      <c r="H24" s="14">
        <f>E24*PAM!H24/PAM!$H$27</f>
        <v>0.10809523809523811</v>
      </c>
      <c r="I24" s="14">
        <f>E24*PAM!I24/PAM!$I$27</f>
        <v>0.10809523809523811</v>
      </c>
      <c r="J24" s="14">
        <f>E24*PAM!J24/PAM!$J$27</f>
        <v>0.15837209302325583</v>
      </c>
      <c r="K24" s="14">
        <f>E24*PAM!K24/PAM!$K$27</f>
        <v>0.15837209302325583</v>
      </c>
    </row>
    <row r="25" spans="2:11">
      <c r="B25">
        <v>20</v>
      </c>
      <c r="C25" s="4" t="s">
        <v>23</v>
      </c>
      <c r="D25" s="4"/>
      <c r="E25" s="4">
        <v>2.2599999999999998</v>
      </c>
      <c r="F25" s="14">
        <f>E25*PAM!F25/PAM!$F$27</f>
        <v>0.10761904761904761</v>
      </c>
      <c r="G25" s="14">
        <f>E25*PAM!G25/PAM!$G$27</f>
        <v>0.15767441860465115</v>
      </c>
      <c r="H25" s="14">
        <f>E25*PAM!H25/PAM!$H$27</f>
        <v>0.10761904761904761</v>
      </c>
      <c r="I25" s="14">
        <f>E25*PAM!I25/PAM!$I$27</f>
        <v>0.10761904761904761</v>
      </c>
      <c r="J25" s="14">
        <f>E25*PAM!J25/PAM!$J$27</f>
        <v>0.15767441860465115</v>
      </c>
      <c r="K25" s="14">
        <f>E25*PAM!K25/PAM!$K$27</f>
        <v>0.15767441860465115</v>
      </c>
    </row>
    <row r="26" spans="2:11">
      <c r="B26">
        <v>21</v>
      </c>
      <c r="C26" s="4" t="s">
        <v>24</v>
      </c>
      <c r="D26" s="4"/>
      <c r="E26" s="4">
        <v>2.16</v>
      </c>
      <c r="F26" s="14">
        <f>E26*PAM!F26/PAM!$F$27</f>
        <v>0.10285714285714287</v>
      </c>
      <c r="G26" s="14">
        <f>E26*PAM!G26/PAM!$G$27</f>
        <v>0.15069767441860465</v>
      </c>
      <c r="H26" s="14">
        <f>E26*PAM!H26/PAM!$H$27</f>
        <v>0.10285714285714287</v>
      </c>
      <c r="I26" s="14">
        <f>E26*PAM!I26/PAM!$I$27</f>
        <v>0.10285714285714287</v>
      </c>
      <c r="J26" s="14">
        <f>E26*PAM!J26/PAM!$J$27</f>
        <v>0.15069767441860465</v>
      </c>
      <c r="K26" s="14">
        <f>E26*PAM!K26/PAM!$K$27</f>
        <v>0.15069767441860465</v>
      </c>
    </row>
    <row r="27" spans="2:11">
      <c r="F27" s="6"/>
      <c r="G27" s="6"/>
      <c r="H27" s="6"/>
      <c r="I27" s="6"/>
      <c r="J27" s="6"/>
      <c r="K27" s="6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4:J10"/>
  <sheetViews>
    <sheetView workbookViewId="0">
      <selection activeCell="C23" sqref="C23"/>
    </sheetView>
  </sheetViews>
  <sheetFormatPr defaultRowHeight="15"/>
  <cols>
    <col min="4" max="4" width="24" customWidth="1"/>
  </cols>
  <sheetData>
    <row r="4" spans="4:10">
      <c r="D4" s="9" t="s">
        <v>16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</row>
    <row r="5" spans="4:10">
      <c r="D5" s="4" t="s">
        <v>10</v>
      </c>
      <c r="E5" s="8">
        <f>COtoPO!F4</f>
        <v>2.5499999999999998</v>
      </c>
      <c r="F5" s="8">
        <f>COtoPO!G4</f>
        <v>2.5932558139534883</v>
      </c>
      <c r="G5" s="8">
        <f>COtoPO!H4</f>
        <v>2.5499999999999998</v>
      </c>
      <c r="H5" s="8">
        <f>COtoPO!I4</f>
        <v>2.5499999999999998</v>
      </c>
      <c r="I5" s="8">
        <f>COtoPO!J4</f>
        <v>2.5932558139534883</v>
      </c>
      <c r="J5" s="8">
        <f>COtoPO!K4</f>
        <v>2.5932558139534883</v>
      </c>
    </row>
    <row r="6" spans="4:10">
      <c r="D6" s="4" t="s">
        <v>11</v>
      </c>
      <c r="E6" s="8">
        <v>2.71</v>
      </c>
      <c r="F6" s="8">
        <v>2.87</v>
      </c>
      <c r="G6" s="8">
        <v>2.65</v>
      </c>
      <c r="H6" s="8">
        <v>2.91</v>
      </c>
      <c r="I6" s="8">
        <v>2.74</v>
      </c>
      <c r="J6" s="8">
        <v>2.35</v>
      </c>
    </row>
    <row r="7" spans="4:10">
      <c r="D7" s="4" t="s">
        <v>13</v>
      </c>
      <c r="E7" s="8">
        <v>2.57</v>
      </c>
      <c r="F7" s="8">
        <v>2.69</v>
      </c>
      <c r="G7" s="8">
        <v>2.14</v>
      </c>
      <c r="H7" s="8">
        <v>2.67</v>
      </c>
      <c r="I7" s="8">
        <v>2.84</v>
      </c>
      <c r="J7" s="8">
        <v>2.94</v>
      </c>
    </row>
    <row r="8" spans="4:10">
      <c r="D8" s="4" t="s">
        <v>12</v>
      </c>
      <c r="E8" s="8">
        <v>2.4700000000000002</v>
      </c>
      <c r="F8" s="8">
        <v>2.54</v>
      </c>
      <c r="G8" s="8">
        <v>2.68</v>
      </c>
      <c r="H8" s="8">
        <v>2.57</v>
      </c>
      <c r="I8" s="8">
        <v>2.64</v>
      </c>
      <c r="J8" s="8">
        <v>2.78</v>
      </c>
    </row>
    <row r="9" spans="4:10">
      <c r="D9" s="10" t="s">
        <v>14</v>
      </c>
      <c r="E9" s="11">
        <f>AVERAGE(E5:E8)</f>
        <v>2.5750000000000002</v>
      </c>
      <c r="F9" s="11">
        <f t="shared" ref="F9:J9" si="0">AVERAGE(F5:F8)</f>
        <v>2.6733139534883721</v>
      </c>
      <c r="G9" s="11">
        <f t="shared" si="0"/>
        <v>2.5049999999999999</v>
      </c>
      <c r="H9" s="11">
        <f t="shared" si="0"/>
        <v>2.6749999999999998</v>
      </c>
      <c r="I9" s="11">
        <f t="shared" si="0"/>
        <v>2.7033139534883723</v>
      </c>
      <c r="J9" s="11">
        <f t="shared" si="0"/>
        <v>2.6658139534883718</v>
      </c>
    </row>
    <row r="10" spans="4:10">
      <c r="D10" s="12" t="s">
        <v>15</v>
      </c>
      <c r="E10" s="13">
        <f>(E9/3)*100</f>
        <v>85.833333333333343</v>
      </c>
      <c r="F10" s="13">
        <f t="shared" ref="F10:J10" si="1">(F9/3)*100</f>
        <v>89.110465116279073</v>
      </c>
      <c r="G10" s="13">
        <f t="shared" si="1"/>
        <v>83.5</v>
      </c>
      <c r="H10" s="13">
        <f t="shared" si="1"/>
        <v>89.166666666666657</v>
      </c>
      <c r="I10" s="13">
        <f t="shared" si="1"/>
        <v>90.110465116279087</v>
      </c>
      <c r="J10" s="13">
        <f t="shared" si="1"/>
        <v>88.860465116279059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PAM</vt:lpstr>
      <vt:lpstr>COtoPO</vt:lpstr>
      <vt:lpstr>Final PO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2024-07-12T10:40:24Z</dcterms:modified>
</cp:coreProperties>
</file>